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0" yWindow="0" windowWidth="19440" windowHeight="11760" tabRatio="500"/>
  </bookViews>
  <sheets>
    <sheet name="Formule Predittive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J9"/>
  <c r="I9"/>
  <c r="H9"/>
  <c r="G9"/>
  <c r="F9"/>
  <c r="E9"/>
  <c r="J8"/>
  <c r="I8"/>
  <c r="H8"/>
  <c r="G8"/>
  <c r="F8"/>
  <c r="E8"/>
  <c r="J7"/>
  <c r="I7"/>
  <c r="H7"/>
  <c r="G7"/>
  <c r="F7"/>
  <c r="E7"/>
  <c r="J6"/>
  <c r="I6"/>
  <c r="H6"/>
  <c r="G6"/>
  <c r="F6"/>
  <c r="E6"/>
  <c r="J5"/>
  <c r="I5"/>
  <c r="H5"/>
  <c r="G5"/>
  <c r="F5"/>
  <c r="E5"/>
</calcChain>
</file>

<file path=xl/sharedStrings.xml><?xml version="1.0" encoding="utf-8"?>
<sst xmlns="http://schemas.openxmlformats.org/spreadsheetml/2006/main" count="18" uniqueCount="18">
  <si>
    <t>THR 55%</t>
  </si>
  <si>
    <t>THR 65%</t>
  </si>
  <si>
    <t>THR 75%</t>
  </si>
  <si>
    <t>THR 85%</t>
  </si>
  <si>
    <t>THR 95%</t>
  </si>
  <si>
    <t>FCmax</t>
  </si>
  <si>
    <t>COOPER</t>
  </si>
  <si>
    <t>TANAKA</t>
  </si>
  <si>
    <t>ASTRAND</t>
  </si>
  <si>
    <t>KARVONEN</t>
  </si>
  <si>
    <t>Nome</t>
  </si>
  <si>
    <t>Età</t>
  </si>
  <si>
    <t>FC</t>
  </si>
  <si>
    <t>Peso Kg</t>
  </si>
  <si>
    <t>Formula</t>
  </si>
  <si>
    <t>EDWARDS M</t>
  </si>
  <si>
    <t>EDWARDS F</t>
  </si>
  <si>
    <t>Created By Gianluca Troiani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</si>
</sst>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5"/>
      <color theme="3" tint="-0.499984740745262"/>
      <name val="Calibri"/>
      <family val="2"/>
      <scheme val="minor"/>
    </font>
    <font>
      <b/>
      <sz val="15"/>
      <color theme="8" tint="-0.249977111117893"/>
      <name val="Calibri"/>
      <family val="2"/>
      <scheme val="minor"/>
    </font>
    <font>
      <sz val="14"/>
      <color theme="3" tint="-0.499984740745262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medium">
        <color auto="1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medium">
        <color auto="1"/>
      </bottom>
      <diagonal/>
    </border>
    <border>
      <left/>
      <right/>
      <top style="thick">
        <color rgb="FFFF0000"/>
      </top>
      <bottom style="medium">
        <color auto="1"/>
      </bottom>
      <diagonal/>
    </border>
    <border>
      <left/>
      <right style="thick">
        <color rgb="FFFF0000"/>
      </right>
      <top style="thick">
        <color rgb="FFFF0000"/>
      </top>
      <bottom style="medium">
        <color auto="1"/>
      </bottom>
      <diagonal/>
    </border>
    <border>
      <left style="thick">
        <color rgb="FFFF0000"/>
      </left>
      <right/>
      <top style="medium">
        <color auto="1"/>
      </top>
      <bottom/>
      <diagonal/>
    </border>
    <border>
      <left/>
      <right style="thick">
        <color rgb="FFFF0000"/>
      </right>
      <top style="medium">
        <color auto="1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44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1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8" fillId="4" borderId="4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/>
      <protection locked="0"/>
    </xf>
  </cellXfs>
  <cellStyles count="44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2" builtinId="8" hidden="1"/>
    <cellStyle name="Collegamento ipertestuale" xfId="14" builtinId="8" hidden="1"/>
    <cellStyle name="Collegamento ipertestuale" xfId="16" builtinId="8" hidden="1"/>
    <cellStyle name="Collegamento ipertestuale" xfId="18" builtinId="8" hidden="1"/>
    <cellStyle name="Collegamento ipertestuale" xfId="20" builtinId="8" hidden="1"/>
    <cellStyle name="Collegamento ipertestuale" xfId="22" builtinId="8" hidden="1"/>
    <cellStyle name="Collegamento ipertestuale" xfId="24" builtinId="8" hidden="1"/>
    <cellStyle name="Collegamento ipertestuale" xfId="26" builtinId="8" hidden="1"/>
    <cellStyle name="Collegamento ipertestuale" xfId="28" builtinId="8" hidden="1"/>
    <cellStyle name="Collegamento ipertestuale" xfId="30" builtinId="8" hidden="1"/>
    <cellStyle name="Collegamento ipertestuale" xfId="32" builtinId="8" hidden="1"/>
    <cellStyle name="Collegamento ipertestuale" xfId="34" builtinId="8" hidden="1"/>
    <cellStyle name="Collegamento ipertestuale" xfId="36" builtinId="8" hidden="1"/>
    <cellStyle name="Collegamento ipertestuale" xfId="38" builtinId="8" hidden="1"/>
    <cellStyle name="Collegamento ipertestuale" xfId="40" builtinId="8" hidden="1"/>
    <cellStyle name="Collegamento ipertestuale" xfId="42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3" builtinId="9" hidden="1"/>
    <cellStyle name="Collegamento ipertestuale visitato" xfId="15" builtinId="9" hidden="1"/>
    <cellStyle name="Collegamento ipertestuale visitato" xfId="17" builtinId="9" hidden="1"/>
    <cellStyle name="Collegamento ipertestuale visitato" xfId="19" builtinId="9" hidden="1"/>
    <cellStyle name="Collegamento ipertestuale visitato" xfId="21" builtinId="9" hidden="1"/>
    <cellStyle name="Collegamento ipertestuale visitato" xfId="23" builtinId="9" hidden="1"/>
    <cellStyle name="Collegamento ipertestuale visitato" xfId="25" builtinId="9" hidden="1"/>
    <cellStyle name="Collegamento ipertestuale visitato" xfId="27" builtinId="9" hidden="1"/>
    <cellStyle name="Collegamento ipertestuale visitato" xfId="29" builtinId="9" hidden="1"/>
    <cellStyle name="Collegamento ipertestuale visitato" xfId="31" builtinId="9" hidden="1"/>
    <cellStyle name="Collegamento ipertestuale visitato" xfId="33" builtinId="9" hidden="1"/>
    <cellStyle name="Collegamento ipertestuale visitato" xfId="35" builtinId="9" hidden="1"/>
    <cellStyle name="Collegamento ipertestuale visitato" xfId="37" builtinId="9" hidden="1"/>
    <cellStyle name="Collegamento ipertestuale visitato" xfId="39" builtinId="9" hidden="1"/>
    <cellStyle name="Collegamento ipertestuale visitato" xfId="41" builtinId="9" hidden="1"/>
    <cellStyle name="Collegamento ipertestuale visitato" xfId="43" builtinId="9" hidden="1"/>
    <cellStyle name="Normale" xfId="0" builtinId="0"/>
    <cellStyle name="Titolo 1" xfId="1" builtinId="16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0</xdr:rowOff>
    </xdr:from>
    <xdr:to>
      <xdr:col>3</xdr:col>
      <xdr:colOff>826008</xdr:colOff>
      <xdr:row>2</xdr:row>
      <xdr:rowOff>182229</xdr:rowOff>
    </xdr:to>
    <xdr:pic>
      <xdr:nvPicPr>
        <xdr:cNvPr id="3" name="Immagine 2" descr="worldgym logo uff smarthphone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" y="0"/>
          <a:ext cx="3081528" cy="1279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Layout" zoomScale="110" zoomScaleNormal="125" zoomScalePageLayoutView="110" workbookViewId="0">
      <selection activeCell="B5" sqref="B5"/>
    </sheetView>
  </sheetViews>
  <sheetFormatPr defaultColWidth="10.875" defaultRowHeight="15.75"/>
  <cols>
    <col min="1" max="1" width="13.625" style="1" bestFit="1" customWidth="1"/>
    <col min="2" max="2" width="10.5" style="1" bestFit="1" customWidth="1"/>
    <col min="3" max="3" width="5" style="1" customWidth="1"/>
    <col min="4" max="4" width="13.375" style="1" bestFit="1" customWidth="1"/>
    <col min="5" max="6" width="10.5" style="1" bestFit="1" customWidth="1"/>
    <col min="7" max="7" width="10.5" style="1" customWidth="1"/>
    <col min="8" max="9" width="10.5" style="1" bestFit="1" customWidth="1"/>
    <col min="10" max="10" width="11.875" style="1" bestFit="1" customWidth="1"/>
    <col min="11" max="16384" width="10.875" style="1"/>
  </cols>
  <sheetData>
    <row r="1" spans="1:11">
      <c r="A1" s="3"/>
      <c r="B1" s="3"/>
      <c r="C1" s="3"/>
      <c r="D1" s="3"/>
      <c r="E1" s="7" t="s">
        <v>17</v>
      </c>
      <c r="F1" s="7"/>
      <c r="G1" s="7"/>
      <c r="H1" s="3"/>
      <c r="I1" s="3"/>
      <c r="J1" s="3"/>
      <c r="K1" s="2"/>
    </row>
    <row r="2" spans="1:11" ht="70.5" customHeight="1">
      <c r="A2" s="8"/>
      <c r="B2" s="8"/>
      <c r="C2" s="8"/>
      <c r="D2" s="9"/>
      <c r="E2" s="9"/>
      <c r="F2" s="9"/>
      <c r="G2" s="9"/>
      <c r="H2" s="9"/>
      <c r="I2" s="9"/>
      <c r="J2" s="8"/>
      <c r="K2" s="9"/>
    </row>
    <row r="3" spans="1:11" ht="24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ht="26.25" customHeight="1" thickTop="1" thickBot="1">
      <c r="A4" s="8"/>
      <c r="B4" s="8"/>
      <c r="C4" s="8"/>
      <c r="D4" s="19" t="s">
        <v>14</v>
      </c>
      <c r="E4" s="20" t="s">
        <v>0</v>
      </c>
      <c r="F4" s="20" t="s">
        <v>1</v>
      </c>
      <c r="G4" s="20" t="s">
        <v>2</v>
      </c>
      <c r="H4" s="20" t="s">
        <v>3</v>
      </c>
      <c r="I4" s="20" t="s">
        <v>4</v>
      </c>
      <c r="J4" s="21" t="s">
        <v>5</v>
      </c>
      <c r="K4" s="9"/>
    </row>
    <row r="5" spans="1:11" ht="22.5" thickTop="1" thickBot="1">
      <c r="A5" s="10" t="s">
        <v>10</v>
      </c>
      <c r="B5" s="22"/>
      <c r="C5" s="8"/>
      <c r="D5" s="11" t="s">
        <v>6</v>
      </c>
      <c r="E5" s="12">
        <f>J5*(55/100)</f>
        <v>121.00000000000001</v>
      </c>
      <c r="F5" s="12">
        <f>J5*(65/100)</f>
        <v>143</v>
      </c>
      <c r="G5" s="12">
        <f>J5*(75/100)</f>
        <v>165</v>
      </c>
      <c r="H5" s="12">
        <f>J5*(85/100)</f>
        <v>187</v>
      </c>
      <c r="I5" s="12">
        <f>J5*(95/100)</f>
        <v>209</v>
      </c>
      <c r="J5" s="13">
        <f>220-B6</f>
        <v>220</v>
      </c>
      <c r="K5" s="9"/>
    </row>
    <row r="6" spans="1:11" ht="22.5" thickTop="1" thickBot="1">
      <c r="A6" s="10" t="s">
        <v>11</v>
      </c>
      <c r="B6" s="22">
        <v>0</v>
      </c>
      <c r="C6" s="8"/>
      <c r="D6" s="14" t="s">
        <v>7</v>
      </c>
      <c r="E6" s="15">
        <f>J6*(55/100)</f>
        <v>114.4</v>
      </c>
      <c r="F6" s="15">
        <f>J6*(65/100)</f>
        <v>135.20000000000002</v>
      </c>
      <c r="G6" s="15">
        <f>J6*(75/100)</f>
        <v>156</v>
      </c>
      <c r="H6" s="15">
        <f>J6*(85/100)</f>
        <v>176.79999999999998</v>
      </c>
      <c r="I6" s="15">
        <f>J6*(95/100)</f>
        <v>197.6</v>
      </c>
      <c r="J6" s="16">
        <f>208-(0.7*B6)</f>
        <v>208</v>
      </c>
      <c r="K6" s="9"/>
    </row>
    <row r="7" spans="1:11" ht="22.5" thickTop="1" thickBot="1">
      <c r="A7" s="10" t="s">
        <v>12</v>
      </c>
      <c r="B7" s="22">
        <v>0</v>
      </c>
      <c r="C7" s="8"/>
      <c r="D7" s="14" t="s">
        <v>9</v>
      </c>
      <c r="E7" s="15">
        <f>B7+0.55*(J7-B7)</f>
        <v>121.00000000000001</v>
      </c>
      <c r="F7" s="15">
        <f>B7+0.65*(J7-B7)</f>
        <v>143</v>
      </c>
      <c r="G7" s="15">
        <f>B7+0.75*(J7-B7)</f>
        <v>165</v>
      </c>
      <c r="H7" s="15">
        <f>B7+0.85*(J7-B7)</f>
        <v>187</v>
      </c>
      <c r="I7" s="15">
        <f>B7+0.95*(J7-B7)</f>
        <v>209</v>
      </c>
      <c r="J7" s="17">
        <f>220-B6</f>
        <v>220</v>
      </c>
      <c r="K7" s="9"/>
    </row>
    <row r="8" spans="1:11" ht="22.5" thickTop="1" thickBot="1">
      <c r="A8" s="10" t="s">
        <v>13</v>
      </c>
      <c r="B8" s="22">
        <v>0</v>
      </c>
      <c r="C8" s="8"/>
      <c r="D8" s="14" t="s">
        <v>8</v>
      </c>
      <c r="E8" s="15">
        <f>J8*(55/100)</f>
        <v>115.50000000000001</v>
      </c>
      <c r="F8" s="15">
        <f>J8*(65/100)</f>
        <v>136.5</v>
      </c>
      <c r="G8" s="15">
        <f>J8*(75/100)</f>
        <v>157.5</v>
      </c>
      <c r="H8" s="15">
        <f>J8*(85/100)</f>
        <v>178.5</v>
      </c>
      <c r="I8" s="15">
        <f>J8*(95/100)</f>
        <v>199.5</v>
      </c>
      <c r="J8" s="16">
        <f>210-(0.5*B6)</f>
        <v>210</v>
      </c>
      <c r="K8" s="9"/>
    </row>
    <row r="9" spans="1:11" ht="19.5" thickTop="1">
      <c r="A9" s="8"/>
      <c r="B9" s="8"/>
      <c r="C9" s="8"/>
      <c r="D9" s="14" t="s">
        <v>16</v>
      </c>
      <c r="E9" s="15">
        <f>J9*(55/100)</f>
        <v>115.50000000000001</v>
      </c>
      <c r="F9" s="15">
        <f>J9*(65/100)</f>
        <v>136.5</v>
      </c>
      <c r="G9" s="15">
        <f>J9*(75/100)</f>
        <v>157.5</v>
      </c>
      <c r="H9" s="15">
        <f>J9*(85/100)</f>
        <v>178.5</v>
      </c>
      <c r="I9" s="15">
        <f>J9*(95/100)</f>
        <v>199.5</v>
      </c>
      <c r="J9" s="16">
        <f>210-(B6/2)-(0.11*B8)</f>
        <v>210</v>
      </c>
      <c r="K9" s="9"/>
    </row>
    <row r="10" spans="1:11" ht="18.75">
      <c r="A10" s="8"/>
      <c r="B10" s="8"/>
      <c r="C10" s="8"/>
      <c r="D10" s="14" t="s">
        <v>15</v>
      </c>
      <c r="E10" s="15">
        <f>J10*(55/100)</f>
        <v>117.7</v>
      </c>
      <c r="F10" s="15">
        <f>J10*(65/100)</f>
        <v>139.1</v>
      </c>
      <c r="G10" s="15">
        <f>J10*(75/100)</f>
        <v>160.5</v>
      </c>
      <c r="H10" s="15">
        <f>J10*(85/100)</f>
        <v>181.9</v>
      </c>
      <c r="I10" s="15">
        <f>J10*(95/100)</f>
        <v>203.29999999999998</v>
      </c>
      <c r="J10" s="16">
        <f>210-(B6/2)-(0.11*B8)+4</f>
        <v>214</v>
      </c>
      <c r="K10" s="9"/>
    </row>
    <row r="11" spans="1:11" ht="19.5" thickBot="1">
      <c r="A11" s="8"/>
      <c r="B11" s="8"/>
      <c r="C11" s="8"/>
      <c r="D11" s="4"/>
      <c r="E11" s="5"/>
      <c r="F11" s="5"/>
      <c r="G11" s="5"/>
      <c r="H11" s="5"/>
      <c r="I11" s="5"/>
      <c r="J11" s="6"/>
      <c r="K11" s="9"/>
    </row>
    <row r="12" spans="1:11" ht="16.5" thickTop="1">
      <c r="A12" s="8"/>
      <c r="B12" s="8"/>
      <c r="C12" s="8"/>
      <c r="D12" s="9"/>
      <c r="E12" s="9"/>
      <c r="F12" s="9"/>
      <c r="G12" s="9"/>
      <c r="H12" s="9"/>
      <c r="I12" s="9"/>
      <c r="J12" s="9"/>
      <c r="K12" s="9"/>
    </row>
    <row r="13" spans="1:1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</row>
    <row r="15" spans="1:1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</row>
    <row r="17" spans="1:1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</row>
    <row r="22" spans="1:1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sheetProtection password="F8DF" sheet="1" objects="1" scenarios="1" selectLockedCells="1"/>
  <mergeCells count="2">
    <mergeCell ref="E1:G1"/>
    <mergeCell ref="A13:K25"/>
  </mergeCells>
  <phoneticPr fontId="5" type="noConversion"/>
  <pageMargins left="0.75000000000000011" right="0.75000000000000011" top="1.6666666666666666E-2" bottom="1" header="0.5" footer="0.5"/>
  <pageSetup paperSize="9" orientation="landscape" horizontalDpi="4294967292" verticalDpi="4294967292" r:id="rId1"/>
  <ignoredErrors>
    <ignoredError sqref="J6 E7:I7" formula="1"/>
  </ignoredError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Formule Predittive</vt:lpstr>
    </vt:vector>
  </TitlesOfParts>
  <Company>UNIPA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Antonino Bianco</dc:creator>
  <cp:lastModifiedBy>Utente</cp:lastModifiedBy>
  <dcterms:created xsi:type="dcterms:W3CDTF">2013-01-20T11:00:13Z</dcterms:created>
  <dcterms:modified xsi:type="dcterms:W3CDTF">2017-04-22T09:14:04Z</dcterms:modified>
</cp:coreProperties>
</file>